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R:\Centrum Zarządzania Projektami\PMT\0. Zamówienia publiczne\0. Zamówienia publiczne\BPR.CZP.25.072020 - 2020 - org. kompleks-12 rynków\Informacja z orawarica ofert\"/>
    </mc:Choice>
  </mc:AlternateContent>
  <xr:revisionPtr revIDLastSave="0" documentId="13_ncr:1_{61700C45-DE38-41BE-BC81-476A78AA6F2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Część I-XII" sheetId="1" r:id="rId1"/>
    <sheet name="Część XII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2" l="1"/>
  <c r="K4" i="2"/>
  <c r="K3" i="2"/>
  <c r="H41" i="1"/>
  <c r="H39" i="1"/>
  <c r="H37" i="1"/>
  <c r="H36" i="1"/>
  <c r="H32" i="1"/>
  <c r="H30" i="1"/>
  <c r="H29" i="1"/>
  <c r="H27" i="1"/>
  <c r="H24" i="1"/>
  <c r="H23" i="1"/>
  <c r="H20" i="1"/>
  <c r="H17" i="1"/>
  <c r="H13" i="1"/>
  <c r="H11" i="1"/>
  <c r="H9" i="1" l="1"/>
  <c r="H8" i="1"/>
  <c r="H7" i="1"/>
  <c r="H5" i="1" l="1"/>
  <c r="H4" i="1"/>
  <c r="H2" i="1"/>
</calcChain>
</file>

<file path=xl/sharedStrings.xml><?xml version="1.0" encoding="utf-8"?>
<sst xmlns="http://schemas.openxmlformats.org/spreadsheetml/2006/main" count="92" uniqueCount="51">
  <si>
    <t>Wykonawca</t>
  </si>
  <si>
    <t>Część</t>
  </si>
  <si>
    <t>I</t>
  </si>
  <si>
    <t>SUMA</t>
  </si>
  <si>
    <t>Upust</t>
  </si>
  <si>
    <t>592 450,00 (zam. Podstawowe)            296 225,00 (zam. Opcj)</t>
  </si>
  <si>
    <t>II</t>
  </si>
  <si>
    <t>549 400,00 (zam. Podstawowe) 274 700,00 (zam. Opcjonalne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</si>
  <si>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</si>
  <si>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</si>
  <si>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</si>
  <si>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</si>
  <si>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</si>
  <si>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</si>
  <si>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</si>
  <si>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</si>
  <si>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</si>
  <si>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</si>
  <si>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cena brutto za wykonanie 1 zlecenie oceny merytorycznej wniosku o powierzenie grantu I stopnia</t>
  </si>
  <si>
    <t>cena brutto za 1000 zleceń oceny merytorycznej wniosku o powierzenie grantu I stopnia</t>
  </si>
  <si>
    <t>cena brutto za kompleksową obsługę 1 Grantobiorcy, przy założeniu, iż do realizacji Przedmiotu Zamówienia zostanie skierowana przez Zamawiającego liczba 1-10 Grantobiorców</t>
  </si>
  <si>
    <t>cena brutto za kompleksową obsługę 1 Grantobiorcy, przy założeniu, iż do realizacji Przedmiotu Zamówienia zostanie skierowana przez Zamawiającego liczba 11-15 Grantobiorców</t>
  </si>
  <si>
    <t>cena brutto za kompleksową obsługę 1 Grantobiorcy, przy założeniu, iż do realizacji Przedmiotu Zamówienia zostanie skierowana przez Zamawiającego liczba 16-20 Grantobiorców</t>
  </si>
  <si>
    <t>cena brutto za kompleksową obsługę 1 Grantobiorcy, przy założeniu, iż do realizacji Przedmiotu Zamówienia zostanie skierowana przez Zamawiającego liczba 21-25</t>
  </si>
  <si>
    <t>cena brutto za kompleksową obsługę 1 Grantobiorcy, przy założeniu, iż do realizacji Przedmiotu Zamówienia zostanie skierowana przez Zamawiającego liczba 26-30</t>
  </si>
  <si>
    <t>CZĘŚĆ XIII</t>
  </si>
  <si>
    <t>cena brutto za 1500 zleceń oceny merytorycznej wniosku o powierzenie grantu I stopnia</t>
  </si>
  <si>
    <t>cena brutto za wykonanie 1 zlecenia oceny merytorycznej wniosku o powierzenie grantu II stopnia</t>
  </si>
  <si>
    <t>cena brutto za 1000 zleceń oceny merytorycznej wniosku o powierzenie grantu II stopnia</t>
  </si>
  <si>
    <t>cena brutto za 1500 zleceń oceny merytorycznej wniosku o powierzenie grantu II stopnia</t>
  </si>
  <si>
    <t>Cena brutto za wykonanie 1 zlecenia Oceny Strategii ekspansji Grantobiorców</t>
  </si>
  <si>
    <t>Cena brutto za wykonanie 200 zleceń Oceny Strategii ekspansji Grantobiorców</t>
  </si>
  <si>
    <t>Cena brutto za wykonanie 360 zleceń Oceny Strategii ekspansji Grantobiorców</t>
  </si>
  <si>
    <t>Łączna cena brutto zamówienia</t>
  </si>
  <si>
    <t>571 950,00 (zam. Podtswowe) 285 975,00 (zam. Opcjonalne)</t>
  </si>
  <si>
    <t>549 400,00 (zam. Podstawowe) 274 700,00 (zam. Opcjonalne)</t>
  </si>
  <si>
    <t>613 360,00 (zam. Podstawowe)  306 680,00 (zam. Opcjonalne)</t>
  </si>
  <si>
    <t>Kwota którą Zamawiający zamierza przeznaczyć na sfinansowanie zamówienia</t>
  </si>
  <si>
    <t>615 820,00 (zam. Podstawowe) 307 910,00 (zam. Opcjonalne)</t>
  </si>
  <si>
    <t>555 550,00 (zam. Podstawowe) 277 775,00 (zam. Opcjonalne)</t>
  </si>
  <si>
    <t xml:space="preserve">589 580,00 (zam. Podstawowe) 294 790 (zam. Opcjonalne) </t>
  </si>
  <si>
    <t>621 560,00 (zam. Podstawowe) 310 780 (zam. Opcjonalne)</t>
  </si>
  <si>
    <t>606 800,00 (zam. Podstawowe) 303 400,00 (zam. Opcjonalne)</t>
  </si>
  <si>
    <t>4 659 855,00 (zam. Podstawowe) 2 329 927,50 (zam. Opcjonalne)</t>
  </si>
  <si>
    <t>567 030 (zam. Podstwaowe)        283 515,00 (zam. Opcjonalne)</t>
  </si>
  <si>
    <t>Bluehill Sp. z o.o.                             ul. Stępińska 22/30,                  00-739 Warszawa</t>
  </si>
  <si>
    <t>Konsorcjum w skład, którego wchodzą:
GO GLOBAL GROUP Mariusz Stryżko (jako Lider Konsorcjum) ul. Żytnia 15A/2, 01-014 Warszawa oraz Krajowa Izba Gospodarcza (jako Członek Konsorcjum)
ul. Trębacka 4, 00-074 Warszawa</t>
  </si>
  <si>
    <t>East Analytics Piotr Fudała Łukasz Fyderek spółka cywilna w Krakowie (31-116), przy ul. Studenckiej 6/8</t>
  </si>
  <si>
    <t>VARSOVIA CAPITAL S.A.
UL. BAGNO 2 LOK. 73, 00-112 WARSZAWA</t>
  </si>
  <si>
    <t>ICMCG Sp. z o.o., ul. Opieńki 8, 02-973 Warszawa</t>
  </si>
  <si>
    <t>POLSKA AGENCJA ROZWOJU EKSPORTU SP. Z O.O.                     ul. Nowogrodzka 50 lok. 515, 00-695 Warszawa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</si>
</sst>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4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4" fontId="0" fillId="0" borderId="0" xfId="0" applyNumberFormat="1"/>
    <xf numFmtId="0" fontId="0" fillId="0" borderId="2" xfId="0" applyBorder="1" applyAlignment="1">
      <alignment horizontal="center" vertical="center"/>
    </xf>
    <xf numFmtId="4" fontId="0" fillId="0" borderId="2" xfId="0" applyNumberFormat="1" applyFill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3" fontId="0" fillId="0" borderId="0" xfId="0" applyNumberFormat="1" applyBorder="1" applyAlignment="1">
      <alignment horizontal="center"/>
    </xf>
    <xf numFmtId="4" fontId="0" fillId="0" borderId="0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3" fontId="0" fillId="0" borderId="0" xfId="0" applyNumberFormat="1"/>
    <xf numFmtId="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0" xfId="0" applyFont="1" applyAlignment="1">
      <alignment wrapText="1"/>
    </xf>
    <xf numFmtId="9" fontId="0" fillId="0" borderId="0" xfId="0" applyNumberFormat="1" applyBorder="1" applyAlignment="1">
      <alignment horizontal="center"/>
    </xf>
    <xf numFmtId="9" fontId="0" fillId="0" borderId="7" xfId="0" applyNumberForma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" fontId="0" fillId="0" borderId="0" xfId="0" applyNumberFormat="1" applyFill="1"/>
    <xf numFmtId="9" fontId="0" fillId="0" borderId="0" xfId="0" applyNumberForma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/>
    <xf numFmtId="10" fontId="0" fillId="0" borderId="0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wrapText="1"/>
    </xf>
    <xf numFmtId="10" fontId="0" fillId="0" borderId="0" xfId="0" applyNumberFormat="1" applyBorder="1" applyAlignment="1">
      <alignment horizontal="center"/>
    </xf>
    <xf numFmtId="10" fontId="0" fillId="0" borderId="2" xfId="0" applyNumberForma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4" fontId="2" fillId="0" borderId="0" xfId="0" applyNumberFormat="1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4" fontId="0" fillId="0" borderId="0" xfId="0" applyNumberFormat="1" applyFill="1" applyBorder="1" applyAlignment="1">
      <alignment horizontal="center" vertical="center"/>
    </xf>
    <xf numFmtId="4" fontId="0" fillId="0" borderId="0" xfId="0" applyNumberFormat="1" applyFill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3" fontId="0" fillId="0" borderId="5" xfId="0" applyNumberFormat="1" applyBorder="1" applyAlignment="1">
      <alignment wrapText="1"/>
    </xf>
    <xf numFmtId="4" fontId="0" fillId="0" borderId="5" xfId="0" applyNumberFormat="1" applyBorder="1" applyAlignment="1">
      <alignment wrapText="1"/>
    </xf>
    <xf numFmtId="4" fontId="0" fillId="0" borderId="8" xfId="0" applyNumberFormat="1" applyBorder="1" applyAlignment="1">
      <alignment wrapText="1"/>
    </xf>
    <xf numFmtId="0" fontId="3" fillId="0" borderId="10" xfId="0" applyFont="1" applyBorder="1" applyAlignment="1">
      <alignment vertical="center" wrapText="1"/>
    </xf>
    <xf numFmtId="4" fontId="0" fillId="0" borderId="8" xfId="0" applyNumberFormat="1" applyBorder="1" applyAlignment="1">
      <alignment horizontal="left" wrapText="1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4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4" borderId="0" xfId="0" applyFont="1" applyFill="1" applyBorder="1" applyAlignment="1">
      <alignment horizontal="center"/>
    </xf>
    <xf numFmtId="0" fontId="3" fillId="0" borderId="11" xfId="0" applyFont="1" applyBorder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tabSelected="1" workbookViewId="0">
      <pane ySplit="1" topLeftCell="A41" activePane="bottomLeft" state="frozen"/>
      <selection pane="bottomLeft" activeCell="A25" sqref="A25"/>
    </sheetView>
  </sheetViews>
  <sheetFormatPr defaultRowHeight="14.5" x14ac:dyDescent="0.35"/>
  <cols>
    <col min="1" max="1" width="26.1796875" customWidth="1"/>
    <col min="2" max="2" width="19.54296875" customWidth="1"/>
    <col min="3" max="3" width="30.54296875" customWidth="1"/>
    <col min="4" max="4" width="22.26953125" customWidth="1"/>
    <col min="5" max="5" width="21.81640625" customWidth="1"/>
    <col min="6" max="6" width="23.6328125" customWidth="1"/>
    <col min="7" max="7" width="23.36328125" customWidth="1"/>
    <col min="8" max="8" width="16.36328125" customWidth="1"/>
    <col min="9" max="9" width="14.6328125" customWidth="1"/>
    <col min="10" max="10" width="27.26953125" customWidth="1"/>
  </cols>
  <sheetData>
    <row r="1" spans="1:11" ht="109.5" customHeight="1" x14ac:dyDescent="0.35">
      <c r="A1" s="36" t="s">
        <v>0</v>
      </c>
      <c r="B1" s="36" t="s">
        <v>1</v>
      </c>
      <c r="C1" s="37" t="s">
        <v>20</v>
      </c>
      <c r="D1" s="37" t="s">
        <v>21</v>
      </c>
      <c r="E1" s="37" t="s">
        <v>22</v>
      </c>
      <c r="F1" s="37" t="s">
        <v>23</v>
      </c>
      <c r="G1" s="37" t="s">
        <v>24</v>
      </c>
      <c r="H1" s="36" t="s">
        <v>3</v>
      </c>
      <c r="I1" s="36" t="s">
        <v>4</v>
      </c>
      <c r="J1" s="38" t="s">
        <v>37</v>
      </c>
      <c r="K1" s="44"/>
    </row>
    <row r="2" spans="1:11" s="1" customFormat="1" ht="48" customHeight="1" x14ac:dyDescent="0.35">
      <c r="A2" s="48" t="s">
        <v>45</v>
      </c>
      <c r="B2" s="62" t="s">
        <v>2</v>
      </c>
      <c r="C2" s="34">
        <v>16605</v>
      </c>
      <c r="D2" s="34">
        <v>15252</v>
      </c>
      <c r="E2" s="34">
        <v>13653</v>
      </c>
      <c r="F2" s="34">
        <v>12792</v>
      </c>
      <c r="G2" s="34">
        <v>11931</v>
      </c>
      <c r="H2" s="34">
        <f t="shared" ref="H2:H37" si="0">SUM(C2:G2)</f>
        <v>70233</v>
      </c>
      <c r="I2" s="35">
        <v>0.39</v>
      </c>
      <c r="J2" s="53" t="s">
        <v>5</v>
      </c>
    </row>
    <row r="3" spans="1:11" ht="125" customHeight="1" x14ac:dyDescent="0.35">
      <c r="A3" s="54" t="s">
        <v>46</v>
      </c>
      <c r="B3" s="62"/>
      <c r="C3" s="4">
        <v>15977.7</v>
      </c>
      <c r="D3" s="4">
        <v>15977.7</v>
      </c>
      <c r="E3" s="4">
        <v>15362.7</v>
      </c>
      <c r="F3" s="4">
        <v>13517.7</v>
      </c>
      <c r="G3" s="4">
        <v>12177</v>
      </c>
      <c r="H3" s="41">
        <v>14602.56</v>
      </c>
      <c r="I3" s="22">
        <v>0.3</v>
      </c>
      <c r="J3" s="26"/>
    </row>
    <row r="4" spans="1:11" ht="36.5" customHeight="1" x14ac:dyDescent="0.35">
      <c r="A4" s="55" t="s">
        <v>49</v>
      </c>
      <c r="B4" s="63"/>
      <c r="C4" s="9">
        <v>18276</v>
      </c>
      <c r="D4" s="9">
        <v>21588</v>
      </c>
      <c r="E4" s="9">
        <v>21009</v>
      </c>
      <c r="F4" s="9">
        <v>17474</v>
      </c>
      <c r="G4" s="9">
        <v>14323</v>
      </c>
      <c r="H4" s="9">
        <f t="shared" si="0"/>
        <v>92670</v>
      </c>
      <c r="I4" s="22">
        <v>0.26</v>
      </c>
      <c r="J4" s="47"/>
    </row>
    <row r="5" spans="1:11" ht="47" customHeight="1" x14ac:dyDescent="0.35">
      <c r="A5" s="48" t="s">
        <v>45</v>
      </c>
      <c r="B5" s="64" t="s">
        <v>6</v>
      </c>
      <c r="C5" s="28">
        <v>17220</v>
      </c>
      <c r="D5" s="28">
        <v>17835</v>
      </c>
      <c r="E5" s="28">
        <v>16605</v>
      </c>
      <c r="F5" s="28">
        <v>15375</v>
      </c>
      <c r="G5" s="28">
        <v>14514</v>
      </c>
      <c r="H5" s="28">
        <f t="shared" si="0"/>
        <v>81549</v>
      </c>
      <c r="I5" s="29">
        <v>0.4</v>
      </c>
      <c r="J5" s="30" t="s">
        <v>7</v>
      </c>
    </row>
    <row r="6" spans="1:11" ht="115.5" customHeight="1" x14ac:dyDescent="0.35">
      <c r="A6" s="54" t="s">
        <v>46</v>
      </c>
      <c r="B6" s="64"/>
      <c r="C6" s="4">
        <v>4920</v>
      </c>
      <c r="D6" s="4">
        <v>13284</v>
      </c>
      <c r="E6" s="4">
        <v>17576.7</v>
      </c>
      <c r="F6" s="4">
        <v>17576.7</v>
      </c>
      <c r="G6" s="4">
        <v>13284</v>
      </c>
      <c r="H6" s="41">
        <v>13328.28</v>
      </c>
      <c r="I6" s="22">
        <v>0.3</v>
      </c>
      <c r="J6" s="26"/>
    </row>
    <row r="7" spans="1:11" ht="46.5" customHeight="1" x14ac:dyDescent="0.35">
      <c r="A7" s="3" t="s">
        <v>48</v>
      </c>
      <c r="B7" s="64"/>
      <c r="C7" s="4">
        <v>24600</v>
      </c>
      <c r="D7" s="4">
        <v>30750</v>
      </c>
      <c r="E7" s="4">
        <v>20910</v>
      </c>
      <c r="F7" s="4">
        <v>4920</v>
      </c>
      <c r="G7" s="4">
        <v>4920</v>
      </c>
      <c r="H7" s="4">
        <f t="shared" si="0"/>
        <v>86100</v>
      </c>
      <c r="I7" s="22">
        <v>0.2</v>
      </c>
      <c r="J7" s="26"/>
    </row>
    <row r="8" spans="1:11" ht="58" x14ac:dyDescent="0.35">
      <c r="A8" s="67" t="s">
        <v>47</v>
      </c>
      <c r="B8" s="64"/>
      <c r="C8" s="4">
        <v>13800</v>
      </c>
      <c r="D8" s="4">
        <v>16266</v>
      </c>
      <c r="E8" s="9">
        <v>15500</v>
      </c>
      <c r="F8" s="4">
        <v>14840</v>
      </c>
      <c r="G8" s="9">
        <v>13167</v>
      </c>
      <c r="H8" s="4">
        <f t="shared" si="0"/>
        <v>73573</v>
      </c>
      <c r="I8" s="27">
        <v>0.52500000000000002</v>
      </c>
      <c r="J8" s="49"/>
    </row>
    <row r="9" spans="1:11" ht="58" x14ac:dyDescent="0.35">
      <c r="A9" s="3" t="s">
        <v>47</v>
      </c>
      <c r="B9" s="60" t="s">
        <v>8</v>
      </c>
      <c r="C9" s="7">
        <v>13800</v>
      </c>
      <c r="D9" s="7">
        <v>15600</v>
      </c>
      <c r="E9" s="7">
        <v>14500</v>
      </c>
      <c r="F9" s="7">
        <v>14840</v>
      </c>
      <c r="G9" s="7">
        <v>13833</v>
      </c>
      <c r="H9" s="8">
        <f t="shared" si="0"/>
        <v>72573</v>
      </c>
      <c r="I9" s="23">
        <v>0.503</v>
      </c>
      <c r="J9" s="30" t="s">
        <v>35</v>
      </c>
    </row>
    <row r="10" spans="1:11" ht="29" x14ac:dyDescent="0.35">
      <c r="A10" s="55" t="s">
        <v>49</v>
      </c>
      <c r="B10" s="61"/>
      <c r="C10" s="9">
        <v>15170</v>
      </c>
      <c r="D10" s="9">
        <v>15880</v>
      </c>
      <c r="E10" s="9">
        <v>16195</v>
      </c>
      <c r="F10" s="9">
        <v>17978</v>
      </c>
      <c r="G10" s="9">
        <v>17806</v>
      </c>
      <c r="H10" s="10">
        <v>83028</v>
      </c>
      <c r="I10" s="22">
        <v>0.31</v>
      </c>
      <c r="J10" s="26"/>
    </row>
    <row r="11" spans="1:11" ht="43.5" x14ac:dyDescent="0.35">
      <c r="A11" s="48" t="s">
        <v>45</v>
      </c>
      <c r="B11" s="61"/>
      <c r="C11" s="11">
        <v>16728</v>
      </c>
      <c r="D11" s="11">
        <v>16297.5</v>
      </c>
      <c r="E11" s="11">
        <v>14760</v>
      </c>
      <c r="F11" s="11">
        <v>14145</v>
      </c>
      <c r="G11" s="11">
        <v>13530</v>
      </c>
      <c r="H11" s="11">
        <f t="shared" si="0"/>
        <v>75460.5</v>
      </c>
      <c r="I11" s="17">
        <v>0.42</v>
      </c>
      <c r="J11" s="26"/>
    </row>
    <row r="12" spans="1:11" ht="117" x14ac:dyDescent="0.35">
      <c r="A12" s="54" t="s">
        <v>46</v>
      </c>
      <c r="B12" s="61"/>
      <c r="C12" s="11">
        <v>4920</v>
      </c>
      <c r="D12" s="11">
        <v>5043</v>
      </c>
      <c r="E12" s="11">
        <v>11316</v>
      </c>
      <c r="F12" s="11">
        <v>15313.5</v>
      </c>
      <c r="G12" s="11">
        <v>19544.7</v>
      </c>
      <c r="H12" s="42">
        <v>11227.44</v>
      </c>
      <c r="I12" s="17">
        <v>0.3</v>
      </c>
      <c r="J12" s="49"/>
    </row>
    <row r="13" spans="1:11" ht="43.5" x14ac:dyDescent="0.35">
      <c r="A13" s="48" t="s">
        <v>45</v>
      </c>
      <c r="B13" s="60" t="s">
        <v>9</v>
      </c>
      <c r="C13" s="14">
        <v>21156</v>
      </c>
      <c r="D13" s="14">
        <v>18942</v>
      </c>
      <c r="E13" s="14">
        <v>17220</v>
      </c>
      <c r="F13" s="14">
        <v>15990</v>
      </c>
      <c r="G13" s="14">
        <v>15990</v>
      </c>
      <c r="H13" s="14">
        <f t="shared" si="0"/>
        <v>89298</v>
      </c>
      <c r="I13" s="24">
        <v>0.38</v>
      </c>
      <c r="J13" s="30" t="s">
        <v>34</v>
      </c>
    </row>
    <row r="14" spans="1:11" ht="117" x14ac:dyDescent="0.35">
      <c r="A14" s="54" t="s">
        <v>46</v>
      </c>
      <c r="B14" s="61"/>
      <c r="C14" s="11">
        <v>14747.7</v>
      </c>
      <c r="D14" s="11">
        <v>17207.7</v>
      </c>
      <c r="E14" s="11">
        <v>15731.7</v>
      </c>
      <c r="F14" s="11">
        <v>14747.7</v>
      </c>
      <c r="G14" s="11">
        <v>14747.7</v>
      </c>
      <c r="H14" s="42">
        <v>15436.5</v>
      </c>
      <c r="I14" s="17">
        <v>0.3</v>
      </c>
      <c r="J14" s="26"/>
    </row>
    <row r="15" spans="1:11" ht="29" x14ac:dyDescent="0.35">
      <c r="A15" s="48" t="s">
        <v>49</v>
      </c>
      <c r="B15" s="61"/>
      <c r="C15" s="10">
        <v>24441</v>
      </c>
      <c r="D15" s="10">
        <v>24441</v>
      </c>
      <c r="E15" s="10">
        <v>19658</v>
      </c>
      <c r="F15" s="10">
        <v>15885</v>
      </c>
      <c r="G15" s="10">
        <v>13459</v>
      </c>
      <c r="H15" s="40">
        <v>97885</v>
      </c>
      <c r="I15" s="17">
        <v>0.24</v>
      </c>
      <c r="J15" s="26"/>
    </row>
    <row r="16" spans="1:11" ht="58" x14ac:dyDescent="0.35">
      <c r="A16" s="69" t="s">
        <v>47</v>
      </c>
      <c r="B16" s="68"/>
      <c r="C16" s="25">
        <v>15300</v>
      </c>
      <c r="D16" s="25">
        <v>14933.4</v>
      </c>
      <c r="E16" s="25">
        <v>14500</v>
      </c>
      <c r="F16" s="25">
        <v>13640</v>
      </c>
      <c r="G16" s="25">
        <v>13166.7</v>
      </c>
      <c r="H16" s="11">
        <v>71540</v>
      </c>
      <c r="I16" s="17">
        <v>0.51</v>
      </c>
      <c r="J16" s="49"/>
    </row>
    <row r="17" spans="1:10" ht="43.5" x14ac:dyDescent="0.35">
      <c r="A17" s="70" t="s">
        <v>45</v>
      </c>
      <c r="B17" s="60" t="s">
        <v>10</v>
      </c>
      <c r="C17" s="14">
        <v>21156</v>
      </c>
      <c r="D17" s="14">
        <v>18942</v>
      </c>
      <c r="E17" s="14">
        <v>17220</v>
      </c>
      <c r="F17" s="14">
        <v>15990</v>
      </c>
      <c r="G17" s="14">
        <v>15990</v>
      </c>
      <c r="H17" s="14">
        <f t="shared" si="0"/>
        <v>89298</v>
      </c>
      <c r="I17" s="24">
        <v>0.38</v>
      </c>
      <c r="J17" s="30" t="s">
        <v>36</v>
      </c>
    </row>
    <row r="18" spans="1:10" ht="117" x14ac:dyDescent="0.35">
      <c r="A18" s="54" t="s">
        <v>46</v>
      </c>
      <c r="B18" s="61"/>
      <c r="C18" s="11">
        <v>17773.5</v>
      </c>
      <c r="D18" s="11">
        <v>17773.5</v>
      </c>
      <c r="E18" s="11">
        <v>13517.7</v>
      </c>
      <c r="F18" s="11">
        <v>13517.7</v>
      </c>
      <c r="G18" s="11">
        <v>11316</v>
      </c>
      <c r="H18" s="11">
        <v>14779.68</v>
      </c>
      <c r="I18" s="17">
        <v>0.3</v>
      </c>
      <c r="J18" s="26"/>
    </row>
    <row r="19" spans="1:10" ht="58" x14ac:dyDescent="0.35">
      <c r="A19" s="67" t="s">
        <v>47</v>
      </c>
      <c r="B19" s="61"/>
      <c r="C19" s="25">
        <v>17300</v>
      </c>
      <c r="D19" s="25">
        <v>15600</v>
      </c>
      <c r="E19" s="25">
        <v>13500</v>
      </c>
      <c r="F19" s="25">
        <v>13640</v>
      </c>
      <c r="G19" s="25">
        <v>13333.3</v>
      </c>
      <c r="H19" s="25">
        <v>73373</v>
      </c>
      <c r="I19" s="31">
        <v>0.4975</v>
      </c>
      <c r="J19" s="50"/>
    </row>
    <row r="20" spans="1:10" ht="58" x14ac:dyDescent="0.35">
      <c r="A20" s="3" t="s">
        <v>47</v>
      </c>
      <c r="B20" s="60" t="s">
        <v>11</v>
      </c>
      <c r="C20" s="15">
        <v>15300</v>
      </c>
      <c r="D20" s="15">
        <v>16266.7</v>
      </c>
      <c r="E20" s="15">
        <v>15500</v>
      </c>
      <c r="F20" s="15">
        <v>14840</v>
      </c>
      <c r="G20" s="15">
        <v>13833.3</v>
      </c>
      <c r="H20" s="15">
        <f t="shared" si="0"/>
        <v>75740</v>
      </c>
      <c r="I20" s="32">
        <v>0.48199999999999998</v>
      </c>
      <c r="J20" s="30" t="s">
        <v>44</v>
      </c>
    </row>
    <row r="21" spans="1:10" ht="29" x14ac:dyDescent="0.35">
      <c r="A21" s="48" t="s">
        <v>49</v>
      </c>
      <c r="B21" s="61"/>
      <c r="C21" s="10">
        <v>15170</v>
      </c>
      <c r="D21" s="10">
        <v>15880</v>
      </c>
      <c r="E21" s="10">
        <v>16195</v>
      </c>
      <c r="F21" s="10">
        <v>17978</v>
      </c>
      <c r="G21" s="10">
        <v>17806</v>
      </c>
      <c r="H21" s="40">
        <v>83028</v>
      </c>
      <c r="I21" s="17">
        <v>0.31</v>
      </c>
      <c r="J21" s="26"/>
    </row>
    <row r="22" spans="1:10" ht="117" x14ac:dyDescent="0.35">
      <c r="A22" s="71" t="s">
        <v>46</v>
      </c>
      <c r="B22" s="68"/>
      <c r="C22" s="11">
        <v>13517.7</v>
      </c>
      <c r="D22" s="11">
        <v>15977.7</v>
      </c>
      <c r="E22" s="11">
        <v>15977.7</v>
      </c>
      <c r="F22" s="11">
        <v>13517.7</v>
      </c>
      <c r="G22" s="11">
        <v>13517.7</v>
      </c>
      <c r="H22" s="42">
        <v>14501.7</v>
      </c>
      <c r="I22" s="17">
        <v>0.3</v>
      </c>
      <c r="J22" s="26"/>
    </row>
    <row r="23" spans="1:10" ht="43.5" x14ac:dyDescent="0.35">
      <c r="A23" s="55" t="s">
        <v>45</v>
      </c>
      <c r="B23" s="61"/>
      <c r="C23" s="11">
        <v>16728</v>
      </c>
      <c r="D23" s="11">
        <v>16297.5</v>
      </c>
      <c r="E23" s="11">
        <v>14760</v>
      </c>
      <c r="F23" s="11">
        <v>14145</v>
      </c>
      <c r="G23" s="11">
        <v>13530</v>
      </c>
      <c r="H23" s="11">
        <f t="shared" si="0"/>
        <v>75460.5</v>
      </c>
      <c r="I23" s="17">
        <v>0.42</v>
      </c>
      <c r="J23" s="51"/>
    </row>
    <row r="24" spans="1:10" ht="43.5" x14ac:dyDescent="0.35">
      <c r="A24" s="48" t="s">
        <v>45</v>
      </c>
      <c r="B24" s="60" t="s">
        <v>12</v>
      </c>
      <c r="C24" s="14">
        <v>17220</v>
      </c>
      <c r="D24" s="14">
        <v>17835</v>
      </c>
      <c r="E24" s="14">
        <v>16605</v>
      </c>
      <c r="F24" s="14">
        <v>15375</v>
      </c>
      <c r="G24" s="14">
        <v>14514</v>
      </c>
      <c r="H24" s="14">
        <f t="shared" si="0"/>
        <v>81549</v>
      </c>
      <c r="I24" s="24">
        <v>0.4</v>
      </c>
      <c r="J24" s="52" t="s">
        <v>38</v>
      </c>
    </row>
    <row r="25" spans="1:10" ht="58" x14ac:dyDescent="0.35">
      <c r="A25" s="3" t="s">
        <v>47</v>
      </c>
      <c r="B25" s="61"/>
      <c r="C25" s="25">
        <v>16300</v>
      </c>
      <c r="D25" s="25">
        <v>15600</v>
      </c>
      <c r="E25" s="25">
        <v>14000</v>
      </c>
      <c r="F25" s="25">
        <v>13640</v>
      </c>
      <c r="G25" s="25">
        <v>13166.7</v>
      </c>
      <c r="H25" s="10">
        <v>72707</v>
      </c>
      <c r="I25" s="31">
        <v>0.50209999999999999</v>
      </c>
      <c r="J25" s="51"/>
    </row>
    <row r="26" spans="1:10" ht="58" x14ac:dyDescent="0.35">
      <c r="A26" s="3" t="s">
        <v>47</v>
      </c>
      <c r="B26" s="60" t="s">
        <v>13</v>
      </c>
      <c r="C26" s="15">
        <v>15300</v>
      </c>
      <c r="D26" s="15">
        <v>15600</v>
      </c>
      <c r="E26" s="15">
        <v>15000</v>
      </c>
      <c r="F26" s="15">
        <v>15240</v>
      </c>
      <c r="G26" s="15">
        <v>13833.3</v>
      </c>
      <c r="H26" s="39">
        <v>74973</v>
      </c>
      <c r="I26" s="32">
        <v>0.4869</v>
      </c>
      <c r="J26" s="30" t="s">
        <v>39</v>
      </c>
    </row>
    <row r="27" spans="1:10" ht="43.5" x14ac:dyDescent="0.35">
      <c r="A27" s="3" t="s">
        <v>48</v>
      </c>
      <c r="B27" s="61"/>
      <c r="C27" s="11">
        <v>4920</v>
      </c>
      <c r="D27" s="11">
        <v>4920</v>
      </c>
      <c r="E27" s="11">
        <v>22140</v>
      </c>
      <c r="F27" s="11">
        <v>24600</v>
      </c>
      <c r="G27" s="11">
        <v>24600</v>
      </c>
      <c r="H27" s="11">
        <f t="shared" si="0"/>
        <v>81180</v>
      </c>
      <c r="I27" s="17">
        <v>0.2</v>
      </c>
      <c r="J27" s="26"/>
    </row>
    <row r="28" spans="1:10" ht="117" x14ac:dyDescent="0.35">
      <c r="A28" s="54" t="s">
        <v>46</v>
      </c>
      <c r="B28" s="61"/>
      <c r="C28" s="11">
        <v>4920</v>
      </c>
      <c r="D28" s="11">
        <v>5043</v>
      </c>
      <c r="E28" s="11">
        <v>12300</v>
      </c>
      <c r="F28" s="11">
        <v>15768.6</v>
      </c>
      <c r="G28" s="11">
        <v>15768.6</v>
      </c>
      <c r="H28" s="42">
        <v>10760.04</v>
      </c>
      <c r="I28" s="17">
        <v>0.3</v>
      </c>
      <c r="J28" s="26"/>
    </row>
    <row r="29" spans="1:10" ht="43.5" x14ac:dyDescent="0.35">
      <c r="A29" s="48" t="s">
        <v>45</v>
      </c>
      <c r="B29" s="61"/>
      <c r="C29" s="11">
        <v>16482</v>
      </c>
      <c r="D29" s="11">
        <v>15252</v>
      </c>
      <c r="E29" s="11">
        <v>13776</v>
      </c>
      <c r="F29" s="11">
        <v>13038</v>
      </c>
      <c r="G29" s="11">
        <v>12300</v>
      </c>
      <c r="H29" s="11">
        <f t="shared" si="0"/>
        <v>70848</v>
      </c>
      <c r="I29" s="17">
        <v>0.4</v>
      </c>
      <c r="J29" s="45"/>
    </row>
    <row r="30" spans="1:10" ht="43.5" x14ac:dyDescent="0.35">
      <c r="A30" s="48" t="s">
        <v>45</v>
      </c>
      <c r="B30" s="60" t="s">
        <v>14</v>
      </c>
      <c r="C30" s="14">
        <v>16605</v>
      </c>
      <c r="D30" s="14">
        <v>15252</v>
      </c>
      <c r="E30" s="14">
        <v>13653</v>
      </c>
      <c r="F30" s="14">
        <v>12792</v>
      </c>
      <c r="G30" s="14">
        <v>11931</v>
      </c>
      <c r="H30" s="14">
        <f t="shared" si="0"/>
        <v>70233</v>
      </c>
      <c r="I30" s="24">
        <v>0.39</v>
      </c>
      <c r="J30" s="30" t="s">
        <v>40</v>
      </c>
    </row>
    <row r="31" spans="1:10" ht="117" x14ac:dyDescent="0.35">
      <c r="A31" s="54" t="s">
        <v>46</v>
      </c>
      <c r="B31" s="61"/>
      <c r="C31" s="11">
        <v>14747.7</v>
      </c>
      <c r="D31" s="11">
        <v>14514</v>
      </c>
      <c r="E31" s="11">
        <v>13523.85</v>
      </c>
      <c r="F31" s="11">
        <v>13523.85</v>
      </c>
      <c r="G31" s="11">
        <v>13523.85</v>
      </c>
      <c r="H31" s="11">
        <v>13966.65</v>
      </c>
      <c r="I31" s="17">
        <v>0.3</v>
      </c>
      <c r="J31" s="26"/>
    </row>
    <row r="32" spans="1:10" ht="58" x14ac:dyDescent="0.35">
      <c r="A32" s="3" t="s">
        <v>47</v>
      </c>
      <c r="B32" s="61"/>
      <c r="C32" s="25">
        <v>15300</v>
      </c>
      <c r="D32" s="25">
        <v>18266.7</v>
      </c>
      <c r="E32" s="25">
        <v>14500</v>
      </c>
      <c r="F32" s="25">
        <v>14440</v>
      </c>
      <c r="G32" s="25">
        <v>13833.3</v>
      </c>
      <c r="H32" s="25">
        <f t="shared" si="0"/>
        <v>76340</v>
      </c>
      <c r="I32" s="31">
        <v>0.47820000000000001</v>
      </c>
      <c r="J32" s="46"/>
    </row>
    <row r="33" spans="1:10" ht="58" x14ac:dyDescent="0.35">
      <c r="A33" s="3" t="s">
        <v>47</v>
      </c>
      <c r="B33" s="57" t="s">
        <v>15</v>
      </c>
      <c r="C33" s="15">
        <v>16300</v>
      </c>
      <c r="D33" s="15">
        <v>16266.7</v>
      </c>
      <c r="E33" s="15">
        <v>15500</v>
      </c>
      <c r="F33" s="15">
        <v>14840</v>
      </c>
      <c r="G33" s="15">
        <v>13166.7</v>
      </c>
      <c r="H33" s="39">
        <v>76073</v>
      </c>
      <c r="I33" s="32">
        <v>0.4798</v>
      </c>
      <c r="J33" s="30" t="s">
        <v>41</v>
      </c>
    </row>
    <row r="34" spans="1:10" ht="29" x14ac:dyDescent="0.35">
      <c r="A34" s="55" t="s">
        <v>49</v>
      </c>
      <c r="B34" s="58"/>
      <c r="C34" s="10">
        <v>19814</v>
      </c>
      <c r="D34" s="10">
        <v>23480</v>
      </c>
      <c r="E34" s="10">
        <v>21693</v>
      </c>
      <c r="F34" s="10">
        <v>18544</v>
      </c>
      <c r="G34" s="10">
        <v>14762</v>
      </c>
      <c r="H34" s="10">
        <v>98292</v>
      </c>
      <c r="I34" s="17">
        <v>0.25</v>
      </c>
      <c r="J34" s="26"/>
    </row>
    <row r="35" spans="1:10" ht="117" x14ac:dyDescent="0.35">
      <c r="A35" s="54" t="s">
        <v>46</v>
      </c>
      <c r="B35" s="58"/>
      <c r="C35" s="43">
        <v>15977.7</v>
      </c>
      <c r="D35" s="43">
        <v>15731.7</v>
      </c>
      <c r="E35" s="43">
        <v>13517.7</v>
      </c>
      <c r="F35" s="43">
        <v>13517.7</v>
      </c>
      <c r="G35" s="43">
        <v>13517.7</v>
      </c>
      <c r="H35" s="43">
        <v>14452.5</v>
      </c>
      <c r="I35" s="17">
        <v>0.3</v>
      </c>
      <c r="J35" s="26"/>
    </row>
    <row r="36" spans="1:10" ht="43.5" x14ac:dyDescent="0.35">
      <c r="A36" s="48" t="s">
        <v>45</v>
      </c>
      <c r="B36" s="58"/>
      <c r="C36" s="11">
        <v>18942</v>
      </c>
      <c r="D36" s="11">
        <v>18204</v>
      </c>
      <c r="E36" s="11">
        <v>16851</v>
      </c>
      <c r="F36" s="11">
        <v>15744</v>
      </c>
      <c r="G36" s="11">
        <v>14514</v>
      </c>
      <c r="H36" s="11">
        <f t="shared" si="0"/>
        <v>84255</v>
      </c>
      <c r="I36" s="17">
        <v>0.3</v>
      </c>
      <c r="J36" s="45"/>
    </row>
    <row r="37" spans="1:10" ht="43.5" x14ac:dyDescent="0.35">
      <c r="A37" s="56" t="s">
        <v>45</v>
      </c>
      <c r="B37" s="33" t="s">
        <v>16</v>
      </c>
      <c r="C37" s="14">
        <v>17220</v>
      </c>
      <c r="D37" s="14">
        <v>17835</v>
      </c>
      <c r="E37" s="14">
        <v>16605</v>
      </c>
      <c r="F37" s="14">
        <v>15375</v>
      </c>
      <c r="G37" s="14">
        <v>14514</v>
      </c>
      <c r="H37" s="14">
        <f t="shared" si="0"/>
        <v>81549</v>
      </c>
      <c r="I37" s="24">
        <v>0.4</v>
      </c>
      <c r="J37" s="30" t="s">
        <v>42</v>
      </c>
    </row>
    <row r="38" spans="1:10" ht="58" x14ac:dyDescent="0.35">
      <c r="A38" s="3" t="s">
        <v>47</v>
      </c>
      <c r="B38" s="57" t="s">
        <v>17</v>
      </c>
      <c r="C38" s="15">
        <v>14800</v>
      </c>
      <c r="D38" s="15">
        <v>15600</v>
      </c>
      <c r="E38" s="15">
        <v>15500</v>
      </c>
      <c r="F38" s="15">
        <v>15240</v>
      </c>
      <c r="G38" s="15">
        <v>14166.7</v>
      </c>
      <c r="H38" s="39">
        <v>75307</v>
      </c>
      <c r="I38" s="32">
        <v>0.46639999999999998</v>
      </c>
      <c r="J38" s="30" t="s">
        <v>35</v>
      </c>
    </row>
    <row r="39" spans="1:10" ht="43.5" x14ac:dyDescent="0.35">
      <c r="A39" s="3" t="s">
        <v>48</v>
      </c>
      <c r="B39" s="58"/>
      <c r="C39" s="11">
        <v>4920</v>
      </c>
      <c r="D39" s="11">
        <v>4920</v>
      </c>
      <c r="E39" s="11">
        <v>14760</v>
      </c>
      <c r="F39" s="11">
        <v>30750</v>
      </c>
      <c r="G39" s="11">
        <v>24600</v>
      </c>
      <c r="H39" s="11">
        <f>SUM(C39:G39)</f>
        <v>79950</v>
      </c>
      <c r="I39" s="17">
        <v>0.2</v>
      </c>
      <c r="J39" s="26"/>
    </row>
    <row r="40" spans="1:10" ht="117" x14ac:dyDescent="0.35">
      <c r="A40" s="54" t="s">
        <v>46</v>
      </c>
      <c r="B40" s="58"/>
      <c r="C40" s="11">
        <v>4920</v>
      </c>
      <c r="D40" s="11">
        <v>5043</v>
      </c>
      <c r="E40" s="11">
        <v>11316</v>
      </c>
      <c r="F40" s="11">
        <v>13302.45</v>
      </c>
      <c r="G40" s="11">
        <v>14606.25</v>
      </c>
      <c r="H40" s="42">
        <v>9837.5400000000009</v>
      </c>
      <c r="I40" s="17">
        <v>0.3</v>
      </c>
      <c r="J40" s="26"/>
    </row>
    <row r="41" spans="1:10" ht="43.5" x14ac:dyDescent="0.35">
      <c r="A41" s="48" t="s">
        <v>45</v>
      </c>
      <c r="B41" s="59"/>
      <c r="C41" s="12">
        <v>16728</v>
      </c>
      <c r="D41" s="12">
        <v>16297.5</v>
      </c>
      <c r="E41" s="12">
        <v>14760</v>
      </c>
      <c r="F41" s="12">
        <v>14145</v>
      </c>
      <c r="G41" s="12">
        <v>13530</v>
      </c>
      <c r="H41" s="12">
        <f>SUM(C41:G41)</f>
        <v>75460.5</v>
      </c>
      <c r="I41" s="18">
        <v>0.42</v>
      </c>
      <c r="J41" s="47"/>
    </row>
    <row r="44" spans="1:10" x14ac:dyDescent="0.35">
      <c r="B44" s="5"/>
      <c r="C44" s="5"/>
      <c r="D44" s="5"/>
      <c r="E44" s="5"/>
      <c r="F44" s="5"/>
      <c r="G44" s="5"/>
      <c r="H44" s="5"/>
      <c r="I44" s="5"/>
    </row>
    <row r="45" spans="1:10" x14ac:dyDescent="0.35">
      <c r="B45" s="5"/>
      <c r="C45" s="5"/>
      <c r="D45" s="5"/>
      <c r="E45" s="5"/>
      <c r="F45" s="5"/>
      <c r="G45" s="5"/>
      <c r="H45" s="5"/>
      <c r="I45" s="5"/>
    </row>
    <row r="46" spans="1:10" x14ac:dyDescent="0.35">
      <c r="B46" s="5"/>
      <c r="C46" s="5"/>
      <c r="D46" s="5"/>
      <c r="E46" s="5"/>
      <c r="F46" s="5"/>
      <c r="G46" s="5"/>
      <c r="H46" s="5"/>
      <c r="I46" s="5"/>
    </row>
    <row r="47" spans="1:10" x14ac:dyDescent="0.35">
      <c r="B47" s="5"/>
      <c r="C47" s="5"/>
      <c r="D47" s="5"/>
      <c r="E47" s="5"/>
      <c r="F47" s="5"/>
      <c r="G47" s="5"/>
      <c r="H47" s="5"/>
      <c r="I47" s="5"/>
    </row>
    <row r="48" spans="1:10" x14ac:dyDescent="0.35">
      <c r="I48" s="5"/>
    </row>
  </sheetData>
  <mergeCells count="11">
    <mergeCell ref="B13:B16"/>
    <mergeCell ref="B17:B19"/>
    <mergeCell ref="B20:B23"/>
    <mergeCell ref="B2:B4"/>
    <mergeCell ref="B5:B8"/>
    <mergeCell ref="B9:B12"/>
    <mergeCell ref="B33:B36"/>
    <mergeCell ref="B38:B41"/>
    <mergeCell ref="B24:B25"/>
    <mergeCell ref="B26:B29"/>
    <mergeCell ref="B30:B3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87BAE-FAF2-4BB9-9645-754900CACBDD}">
  <dimension ref="A1:L6"/>
  <sheetViews>
    <sheetView topLeftCell="A3" workbookViewId="0">
      <selection activeCell="A7" sqref="A7"/>
    </sheetView>
  </sheetViews>
  <sheetFormatPr defaultRowHeight="14.5" x14ac:dyDescent="0.35"/>
  <cols>
    <col min="1" max="1" width="20.453125" customWidth="1"/>
    <col min="2" max="2" width="19.6328125" customWidth="1"/>
    <col min="3" max="3" width="19.54296875" customWidth="1"/>
    <col min="4" max="4" width="18.54296875" customWidth="1"/>
    <col min="5" max="5" width="18.26953125" customWidth="1"/>
    <col min="6" max="6" width="21.1796875" customWidth="1"/>
    <col min="7" max="7" width="16.26953125" customWidth="1"/>
    <col min="8" max="8" width="20.453125" customWidth="1"/>
    <col min="9" max="9" width="20.1796875" customWidth="1"/>
    <col min="10" max="10" width="17.6328125" customWidth="1"/>
    <col min="11" max="11" width="20.6328125" customWidth="1"/>
    <col min="12" max="12" width="20.90625" customWidth="1"/>
  </cols>
  <sheetData>
    <row r="1" spans="1:12" x14ac:dyDescent="0.35">
      <c r="A1" s="66" t="s">
        <v>25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spans="1:12" ht="101.5" x14ac:dyDescent="0.35">
      <c r="A2" s="19" t="s">
        <v>0</v>
      </c>
      <c r="B2" s="20" t="s">
        <v>18</v>
      </c>
      <c r="C2" s="20" t="s">
        <v>19</v>
      </c>
      <c r="D2" s="20" t="s">
        <v>26</v>
      </c>
      <c r="E2" s="20" t="s">
        <v>27</v>
      </c>
      <c r="F2" s="20" t="s">
        <v>28</v>
      </c>
      <c r="G2" s="20" t="s">
        <v>29</v>
      </c>
      <c r="H2" s="20" t="s">
        <v>30</v>
      </c>
      <c r="I2" s="20" t="s">
        <v>31</v>
      </c>
      <c r="J2" s="20" t="s">
        <v>32</v>
      </c>
      <c r="K2" s="20" t="s">
        <v>33</v>
      </c>
      <c r="L2" s="2" t="s">
        <v>37</v>
      </c>
    </row>
    <row r="3" spans="1:12" ht="43.5" x14ac:dyDescent="0.35">
      <c r="A3" s="48" t="s">
        <v>45</v>
      </c>
      <c r="B3">
        <v>800</v>
      </c>
      <c r="C3" s="6">
        <v>800000</v>
      </c>
      <c r="D3" s="6">
        <v>1200000</v>
      </c>
      <c r="E3" s="6">
        <v>1230</v>
      </c>
      <c r="F3" s="6">
        <v>1230000</v>
      </c>
      <c r="G3" s="6">
        <v>1845000</v>
      </c>
      <c r="H3" s="6">
        <v>2706</v>
      </c>
      <c r="I3" s="6">
        <v>541200</v>
      </c>
      <c r="J3" s="6">
        <v>974160</v>
      </c>
      <c r="K3" s="6">
        <f>D3+G3+J3</f>
        <v>4019160</v>
      </c>
      <c r="L3" s="65" t="s">
        <v>43</v>
      </c>
    </row>
    <row r="4" spans="1:12" ht="58" x14ac:dyDescent="0.35">
      <c r="A4" s="3" t="s">
        <v>48</v>
      </c>
      <c r="B4" s="6">
        <v>1230</v>
      </c>
      <c r="C4" s="6">
        <v>1230000</v>
      </c>
      <c r="D4" s="6">
        <v>1845000</v>
      </c>
      <c r="E4">
        <v>615</v>
      </c>
      <c r="F4" s="6">
        <v>615000</v>
      </c>
      <c r="G4" s="6">
        <v>922500</v>
      </c>
      <c r="H4" s="6">
        <v>1107</v>
      </c>
      <c r="I4" s="6">
        <v>221400</v>
      </c>
      <c r="J4" s="6">
        <v>398520</v>
      </c>
      <c r="K4" s="6">
        <f>D4+G4+J4</f>
        <v>3166020</v>
      </c>
      <c r="L4" s="65"/>
    </row>
    <row r="5" spans="1:12" ht="87" x14ac:dyDescent="0.35">
      <c r="A5" s="67" t="s">
        <v>47</v>
      </c>
      <c r="B5">
        <v>600</v>
      </c>
      <c r="C5" s="13">
        <v>600000</v>
      </c>
      <c r="D5" s="13">
        <v>900000</v>
      </c>
      <c r="E5">
        <v>1170</v>
      </c>
      <c r="F5" s="13">
        <v>1170000</v>
      </c>
      <c r="G5" s="13">
        <v>1755000</v>
      </c>
      <c r="H5">
        <v>1170</v>
      </c>
      <c r="I5" s="13">
        <v>234000</v>
      </c>
      <c r="J5" s="13">
        <v>421200</v>
      </c>
      <c r="K5" s="21">
        <v>2491200</v>
      </c>
      <c r="L5" s="65"/>
    </row>
    <row r="6" spans="1:12" ht="87" x14ac:dyDescent="0.35">
      <c r="A6" s="16" t="s">
        <v>50</v>
      </c>
      <c r="B6">
        <v>492</v>
      </c>
      <c r="C6" s="13">
        <v>492000</v>
      </c>
      <c r="D6" s="13">
        <v>738000</v>
      </c>
      <c r="E6">
        <v>922.5</v>
      </c>
      <c r="F6" s="13">
        <v>922500</v>
      </c>
      <c r="G6" s="13">
        <v>1383750</v>
      </c>
      <c r="H6">
        <v>553.5</v>
      </c>
      <c r="I6" s="13">
        <v>110700</v>
      </c>
      <c r="J6" s="13">
        <v>199260</v>
      </c>
      <c r="K6" s="21">
        <f>D6+G6+J6</f>
        <v>2321010</v>
      </c>
      <c r="L6" s="65"/>
    </row>
  </sheetData>
  <mergeCells count="2">
    <mergeCell ref="L3:L6"/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Część I-XII</vt:lpstr>
      <vt:lpstr>Część XIII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Dominikowska</dc:creator>
  <cp:lastModifiedBy>Karolina Dominikowska</cp:lastModifiedBy>
  <dcterms:created xsi:type="dcterms:W3CDTF">2015-06-05T18:19:34Z</dcterms:created>
  <dcterms:modified xsi:type="dcterms:W3CDTF">2020-10-06T09:38:10Z</dcterms:modified>
</cp:coreProperties>
</file>